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/>
  <mc:AlternateContent xmlns:mc="http://schemas.openxmlformats.org/markup-compatibility/2006">
    <mc:Choice Requires="x15">
      <x15ac:absPath xmlns:x15ac="http://schemas.microsoft.com/office/spreadsheetml/2010/11/ac" url="/Users/venusdelasalde/Downloads/"/>
    </mc:Choice>
  </mc:AlternateContent>
  <workbookProtection workbookPassword="C959" lockStructure="1"/>
  <bookViews>
    <workbookView xWindow="360" yWindow="460" windowWidth="23840" windowHeight="1522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1" l="1"/>
  <c r="C25" i="1"/>
  <c r="C24" i="1"/>
  <c r="C23" i="1"/>
  <c r="C22" i="1"/>
  <c r="C21" i="1"/>
  <c r="D26" i="1"/>
  <c r="A22" i="1"/>
  <c r="A23" i="1"/>
  <c r="A24" i="1"/>
  <c r="A25" i="1"/>
  <c r="A26" i="1"/>
  <c r="A21" i="1"/>
  <c r="D25" i="1"/>
  <c r="D21" i="1"/>
  <c r="D22" i="1"/>
  <c r="D24" i="1"/>
  <c r="D23" i="1"/>
  <c r="F15" i="1"/>
  <c r="E15" i="1"/>
  <c r="D15" i="1"/>
  <c r="C15" i="1"/>
  <c r="F14" i="1"/>
  <c r="E14" i="1"/>
  <c r="D14" i="1"/>
  <c r="C14" i="1"/>
  <c r="F13" i="1"/>
  <c r="E13" i="1"/>
  <c r="D13" i="1"/>
  <c r="C13" i="1"/>
  <c r="E12" i="1"/>
  <c r="C12" i="1"/>
  <c r="F12" i="1"/>
  <c r="F11" i="1"/>
  <c r="E11" i="1"/>
  <c r="D11" i="1"/>
  <c r="C11" i="1"/>
  <c r="F10" i="1"/>
  <c r="E10" i="1"/>
  <c r="D10" i="1"/>
  <c r="C10" i="1"/>
  <c r="E26" i="1"/>
  <c r="G26" i="1"/>
  <c r="H14" i="1"/>
  <c r="E23" i="1"/>
  <c r="E25" i="1"/>
  <c r="G25" i="1"/>
  <c r="E24" i="1"/>
  <c r="E22" i="1"/>
  <c r="H13" i="1"/>
  <c r="J13" i="1"/>
  <c r="L13" i="1"/>
  <c r="J14" i="1"/>
  <c r="L14" i="1"/>
  <c r="H15" i="1"/>
  <c r="J15" i="1"/>
  <c r="L15" i="1"/>
  <c r="H10" i="1"/>
  <c r="J10" i="1"/>
  <c r="L10" i="1"/>
  <c r="H11" i="1"/>
  <c r="J11" i="1"/>
  <c r="L11" i="1"/>
  <c r="D12" i="1"/>
  <c r="H12" i="1"/>
  <c r="J12" i="1"/>
  <c r="L12" i="1"/>
  <c r="E21" i="1"/>
  <c r="F26" i="1"/>
  <c r="F25" i="1"/>
  <c r="G21" i="1"/>
  <c r="F21" i="1"/>
  <c r="G22" i="1"/>
  <c r="F22" i="1"/>
  <c r="G24" i="1"/>
  <c r="F24" i="1"/>
  <c r="G23" i="1"/>
  <c r="F23" i="1"/>
  <c r="L16" i="1"/>
</calcChain>
</file>

<file path=xl/sharedStrings.xml><?xml version="1.0" encoding="utf-8"?>
<sst xmlns="http://schemas.openxmlformats.org/spreadsheetml/2006/main" count="64" uniqueCount="49">
  <si>
    <t>Staff Member</t>
  </si>
  <si>
    <t>Direct Hours/Wk</t>
  </si>
  <si>
    <t>Total Hrs/P.a.</t>
  </si>
  <si>
    <t>Annual Leave hours</t>
  </si>
  <si>
    <t>Sick leave hours</t>
  </si>
  <si>
    <t>Public Holiday hours</t>
  </si>
  <si>
    <t>Conference/Training</t>
  </si>
  <si>
    <t>Available hours</t>
  </si>
  <si>
    <t xml:space="preserve">Productivity % </t>
  </si>
  <si>
    <t>Chargeable Hours</t>
  </si>
  <si>
    <t>Write off Allowance</t>
  </si>
  <si>
    <t>Billable Hours</t>
  </si>
  <si>
    <t>Total Billable Hours</t>
  </si>
  <si>
    <t>Gross Salary</t>
  </si>
  <si>
    <t>Super</t>
  </si>
  <si>
    <t>Leave Loading</t>
  </si>
  <si>
    <t>Total Cost</t>
  </si>
  <si>
    <t>Hourly rate of work</t>
  </si>
  <si>
    <t>This is the number of hours actually worked by the employee. Some may only work 15 hours per week others may work 50 hours per week</t>
  </si>
  <si>
    <t>This takes the hours per week and calculates how many hours are paid per year</t>
  </si>
  <si>
    <t>This assumes that all staff members are allowed 4 weeks leave per year pro rata.</t>
  </si>
  <si>
    <t>This assumes that all staff members are allowed 10 days leave per year pro rata.</t>
  </si>
  <si>
    <t>There are 10 per year</t>
  </si>
  <si>
    <t>How many hours are required for professional development per year. For example a planner could have a week for conference, and 1 PD day per Quarter this is 72 hours</t>
  </si>
  <si>
    <t>The number of hours per year the business can actually charge for</t>
  </si>
  <si>
    <t>This accounts for mistakes, rework and "learning" on the job that isn't usually charged to the client. Average is 5%</t>
  </si>
  <si>
    <t>The actual number of hours billed to the client per year</t>
  </si>
  <si>
    <t>Calculation of Billable hours and the Charge out rate for employees</t>
  </si>
  <si>
    <t>Enter staff names here.</t>
  </si>
  <si>
    <t>Calculates the number of hours actually available to work in a year</t>
  </si>
  <si>
    <t>How productive are the employees the average is usually 80% of the time - the rest is chatting, being on the internet, interruptions etc.</t>
  </si>
  <si>
    <t>Hourly Rate per Billable hours</t>
  </si>
  <si>
    <t>Hourly rate per billable hour</t>
  </si>
  <si>
    <t>Hourly Rate of Work</t>
  </si>
  <si>
    <t>This is the actual hourly cost of the employee to the business.</t>
  </si>
  <si>
    <t>TABLE 1</t>
  </si>
  <si>
    <t>TABLE 2</t>
  </si>
  <si>
    <t>Table 1:</t>
  </si>
  <si>
    <t>Table 2:</t>
  </si>
  <si>
    <t>Instructions</t>
  </si>
  <si>
    <t>All blue fields are those that you need to fill in. Instructions are below the table.</t>
  </si>
  <si>
    <t>Remember this is only the first step in understanding your cost to serve</t>
  </si>
  <si>
    <t>Gross Salary Per Annum</t>
  </si>
  <si>
    <t>This is what the employee is paid yearly and does not include Super</t>
  </si>
  <si>
    <t>The calculations are based on the current award conditions. If you have employee agreements in place then the calculations may need to be adjusted.</t>
  </si>
  <si>
    <t>Each employee is entitled to 17.5% loading on their holidays.</t>
  </si>
  <si>
    <t>This is the rate that the employee should be charged out when doing tasks for a client</t>
  </si>
  <si>
    <t>This calculator does not take into account your other variable or fixed costs which would need to be accounted for to understand your true cost to serve.</t>
  </si>
  <si>
    <t>This is currently 9.5% of the Employees gross wage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</si>
</sst>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7" xfId="0" applyFont="1" applyBorder="1"/>
    <xf numFmtId="0" fontId="0" fillId="0" borderId="7" xfId="0" applyBorder="1"/>
    <xf numFmtId="0" fontId="5" fillId="0" borderId="7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/>
    <xf numFmtId="0" fontId="3" fillId="0" borderId="8" xfId="0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9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8" fillId="0" borderId="13" xfId="0" applyFont="1" applyBorder="1"/>
    <xf numFmtId="0" fontId="7" fillId="0" borderId="13" xfId="0" applyFont="1" applyBorder="1"/>
    <xf numFmtId="0" fontId="7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6" fillId="0" borderId="16" xfId="0" applyFont="1" applyBorder="1"/>
    <xf numFmtId="0" fontId="0" fillId="0" borderId="16" xfId="0" applyBorder="1"/>
    <xf numFmtId="0" fontId="0" fillId="0" borderId="17" xfId="0" applyBorder="1"/>
    <xf numFmtId="0" fontId="10" fillId="0" borderId="0" xfId="0" applyFont="1"/>
    <xf numFmtId="0" fontId="11" fillId="0" borderId="0" xfId="0" applyFont="1"/>
    <xf numFmtId="3" fontId="4" fillId="0" borderId="5" xfId="1" applyNumberFormat="1" applyFont="1" applyFill="1" applyBorder="1" applyAlignment="1" applyProtection="1">
      <alignment horizontal="center"/>
    </xf>
    <xf numFmtId="49" fontId="4" fillId="0" borderId="5" xfId="1" applyNumberFormat="1" applyFont="1" applyFill="1" applyBorder="1" applyAlignment="1" applyProtection="1">
      <alignment horizontal="center"/>
    </xf>
    <xf numFmtId="3" fontId="4" fillId="2" borderId="5" xfId="1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9" fontId="4" fillId="2" borderId="1" xfId="1" applyNumberFormat="1" applyFont="1" applyFill="1" applyBorder="1" applyAlignment="1" applyProtection="1">
      <alignment horizontal="center"/>
      <protection locked="0"/>
    </xf>
    <xf numFmtId="9" fontId="4" fillId="2" borderId="1" xfId="2" applyFont="1" applyFill="1" applyBorder="1" applyAlignment="1" applyProtection="1">
      <alignment horizontal="center"/>
      <protection locked="0"/>
    </xf>
    <xf numFmtId="0" fontId="11" fillId="0" borderId="0" xfId="0" applyFont="1" applyAlignment="1"/>
    <xf numFmtId="0" fontId="13" fillId="0" borderId="0" xfId="0" applyFont="1"/>
    <xf numFmtId="0" fontId="9" fillId="0" borderId="0" xfId="0" applyFont="1" applyAlignment="1">
      <alignment vertical="center"/>
    </xf>
    <xf numFmtId="3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3" fontId="4" fillId="2" borderId="1" xfId="1" applyNumberFormat="1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left"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hyperlink" Target="mailto:jon.dale@smallfish.com.au?subject=I%20would%20like%20to%20book%20a%20pricing%20sessio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466723</xdr:colOff>
      <xdr:row>0</xdr:row>
      <xdr:rowOff>142875</xdr:rowOff>
    </xdr:from>
    <xdr:to>
      <xdr:col>14</xdr:col>
      <xdr:colOff>130967</xdr:colOff>
      <xdr:row>5</xdr:row>
      <xdr:rowOff>130969</xdr:rowOff>
    </xdr:to>
    <xdr:pic>
      <xdr:nvPicPr>
        <xdr:cNvPr id="2" name="Picture 1" descr="Find A Business Coach heade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72198" y="142875"/>
          <a:ext cx="4807744" cy="1092994"/>
        </a:xfrm>
        <a:prstGeom prst="rect">
          <a:avLst/>
        </a:prstGeom>
      </xdr:spPr>
    </xdr:pic>
    <xdr:clientData/>
  </xdr:twoCellAnchor>
  <xdr:twoCellAnchor>
    <xdr:from>
      <xdr:col>10</xdr:col>
      <xdr:colOff>495300</xdr:colOff>
      <xdr:row>17</xdr:row>
      <xdr:rowOff>1</xdr:rowOff>
    </xdr:from>
    <xdr:to>
      <xdr:col>14</xdr:col>
      <xdr:colOff>47625</xdr:colOff>
      <xdr:row>25</xdr:row>
      <xdr:rowOff>171450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8658225" y="3667126"/>
          <a:ext cx="2238375" cy="2124074"/>
        </a:xfrm>
        <a:prstGeom prst="roundRect">
          <a:avLst/>
        </a:prstGeom>
        <a:solidFill>
          <a:schemeClr val="tx2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600" b="1">
              <a:solidFill>
                <a:schemeClr val="bg1"/>
              </a:solidFill>
            </a:rPr>
            <a:t>Need help on how to use these numbers in your practice? </a:t>
          </a:r>
        </a:p>
        <a:p>
          <a:pPr algn="ctr"/>
          <a:r>
            <a:rPr lang="en-AU" sz="1600" b="1">
              <a:solidFill>
                <a:schemeClr val="bg1"/>
              </a:solidFill>
            </a:rPr>
            <a:t>Call Jon</a:t>
          </a:r>
          <a:r>
            <a:rPr lang="en-AU" sz="1600" b="1" baseline="0">
              <a:solidFill>
                <a:schemeClr val="bg1"/>
              </a:solidFill>
            </a:rPr>
            <a:t> </a:t>
          </a:r>
        </a:p>
        <a:p>
          <a:pPr algn="ctr"/>
          <a:r>
            <a:rPr lang="en-AU" sz="1600" b="1">
              <a:solidFill>
                <a:schemeClr val="bg1"/>
              </a:solidFill>
            </a:rPr>
            <a:t>0402</a:t>
          </a:r>
          <a:r>
            <a:rPr lang="en-AU" sz="1600" b="1" baseline="0">
              <a:solidFill>
                <a:schemeClr val="bg1"/>
              </a:solidFill>
            </a:rPr>
            <a:t> 259 209</a:t>
          </a:r>
          <a:endParaRPr lang="en-AU" sz="1600" b="1">
            <a:solidFill>
              <a:schemeClr val="bg1"/>
            </a:solidFill>
          </a:endParaRPr>
        </a:p>
        <a:p>
          <a:pPr algn="ctr"/>
          <a:r>
            <a:rPr lang="en-AU" sz="1600" b="1">
              <a:solidFill>
                <a:schemeClr val="bg1"/>
              </a:solidFill>
            </a:rPr>
            <a:t>Or click here to book an</a:t>
          </a:r>
          <a:r>
            <a:rPr lang="en-AU" sz="1600" b="1" baseline="0">
              <a:solidFill>
                <a:schemeClr val="bg1"/>
              </a:solidFill>
            </a:rPr>
            <a:t> appointment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9"/>
  <sheetViews>
    <sheetView showGridLines="0" tabSelected="1" topLeftCell="A137" workbookViewId="0">
      <selection activeCell="J14" sqref="J14"/>
    </sheetView>
  </sheetViews>
  <sheetFormatPr baseColWidth="10" defaultColWidth="8.83203125" defaultRowHeight="15" x14ac:dyDescent="0.2"/>
  <cols>
    <col min="1" max="1" width="24.1640625" customWidth="1"/>
    <col min="2" max="2" width="10.33203125" customWidth="1"/>
    <col min="6" max="7" width="11.83203125" customWidth="1"/>
    <col min="8" max="8" width="12.5" bestFit="1" customWidth="1"/>
    <col min="9" max="9" width="12.83203125" customWidth="1"/>
    <col min="10" max="10" width="11.5" customWidth="1"/>
    <col min="11" max="11" width="12.83203125" customWidth="1"/>
  </cols>
  <sheetData>
    <row r="2" spans="1:12" ht="33" customHeight="1" x14ac:dyDescent="0.25">
      <c r="A2" s="46" t="s">
        <v>27</v>
      </c>
      <c r="B2" s="44"/>
      <c r="C2" s="44"/>
      <c r="D2" s="44"/>
      <c r="E2" s="44"/>
      <c r="F2" s="44"/>
    </row>
    <row r="3" spans="1:12" ht="8.25" customHeight="1" x14ac:dyDescent="0.25">
      <c r="A3" s="36"/>
    </row>
    <row r="4" spans="1:12" ht="16" x14ac:dyDescent="0.2">
      <c r="A4" s="45" t="s">
        <v>40</v>
      </c>
    </row>
    <row r="5" spans="1:12" x14ac:dyDescent="0.2">
      <c r="A5" s="15"/>
    </row>
    <row r="6" spans="1:12" ht="10.5" customHeight="1" x14ac:dyDescent="0.2">
      <c r="A6" s="17"/>
    </row>
    <row r="7" spans="1:12" ht="8.25" customHeight="1" x14ac:dyDescent="0.2">
      <c r="A7" s="15"/>
    </row>
    <row r="8" spans="1:12" ht="17" thickBot="1" x14ac:dyDescent="0.25">
      <c r="A8" s="35" t="s">
        <v>35</v>
      </c>
    </row>
    <row r="9" spans="1:12" ht="46" thickBot="1" x14ac:dyDescent="0.25">
      <c r="A9" s="1" t="s">
        <v>0</v>
      </c>
      <c r="B9" s="2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4" t="s">
        <v>11</v>
      </c>
    </row>
    <row r="10" spans="1:12" x14ac:dyDescent="0.2">
      <c r="A10" s="50"/>
      <c r="B10" s="39"/>
      <c r="C10" s="5">
        <f>B10*52</f>
        <v>0</v>
      </c>
      <c r="D10" s="5">
        <f>4*B10</f>
        <v>0</v>
      </c>
      <c r="E10" s="5">
        <f>2*B10</f>
        <v>0</v>
      </c>
      <c r="F10" s="5">
        <f>B10*2</f>
        <v>0</v>
      </c>
      <c r="G10" s="40"/>
      <c r="H10" s="5">
        <f>C10-D10-E10-F10-G10</f>
        <v>0</v>
      </c>
      <c r="I10" s="42"/>
      <c r="J10" s="5">
        <f t="shared" ref="J10:J15" si="0">H10*I10</f>
        <v>0</v>
      </c>
      <c r="K10" s="42"/>
      <c r="L10" s="5">
        <f>J10-(J10*K10)</f>
        <v>0</v>
      </c>
    </row>
    <row r="11" spans="1:12" x14ac:dyDescent="0.2">
      <c r="A11" s="50"/>
      <c r="B11" s="39"/>
      <c r="C11" s="6">
        <f t="shared" ref="C11:C15" si="1">B11*52</f>
        <v>0</v>
      </c>
      <c r="D11" s="6">
        <f t="shared" ref="D11:D15" si="2">4*B11</f>
        <v>0</v>
      </c>
      <c r="E11" s="6">
        <f t="shared" ref="E11:E15" si="3">2*B11</f>
        <v>0</v>
      </c>
      <c r="F11" s="6">
        <f t="shared" ref="F11:F15" si="4">B11*2</f>
        <v>0</v>
      </c>
      <c r="G11" s="41"/>
      <c r="H11" s="5">
        <f t="shared" ref="H11:H15" si="5">C11-D11-E11-F11-G11</f>
        <v>0</v>
      </c>
      <c r="I11" s="43"/>
      <c r="J11" s="6">
        <f t="shared" si="0"/>
        <v>0</v>
      </c>
      <c r="K11" s="43"/>
      <c r="L11" s="6">
        <f t="shared" ref="L11:L15" si="6">J11-(J11*K11)</f>
        <v>0</v>
      </c>
    </row>
    <row r="12" spans="1:12" x14ac:dyDescent="0.2">
      <c r="A12" s="50"/>
      <c r="B12" s="39"/>
      <c r="C12" s="6">
        <f t="shared" si="1"/>
        <v>0</v>
      </c>
      <c r="D12" s="6">
        <f t="shared" si="2"/>
        <v>0</v>
      </c>
      <c r="E12" s="6">
        <f t="shared" si="3"/>
        <v>0</v>
      </c>
      <c r="F12" s="6">
        <f t="shared" si="4"/>
        <v>0</v>
      </c>
      <c r="G12" s="41"/>
      <c r="H12" s="5">
        <f t="shared" si="5"/>
        <v>0</v>
      </c>
      <c r="I12" s="43"/>
      <c r="J12" s="6">
        <f t="shared" si="0"/>
        <v>0</v>
      </c>
      <c r="K12" s="43"/>
      <c r="L12" s="6">
        <f t="shared" si="6"/>
        <v>0</v>
      </c>
    </row>
    <row r="13" spans="1:12" x14ac:dyDescent="0.2">
      <c r="A13" s="50"/>
      <c r="B13" s="39"/>
      <c r="C13" s="6">
        <f t="shared" si="1"/>
        <v>0</v>
      </c>
      <c r="D13" s="6">
        <f t="shared" si="2"/>
        <v>0</v>
      </c>
      <c r="E13" s="6">
        <f t="shared" si="3"/>
        <v>0</v>
      </c>
      <c r="F13" s="6">
        <f t="shared" si="4"/>
        <v>0</v>
      </c>
      <c r="G13" s="41"/>
      <c r="H13" s="5">
        <f t="shared" si="5"/>
        <v>0</v>
      </c>
      <c r="I13" s="43"/>
      <c r="J13" s="6">
        <f t="shared" si="0"/>
        <v>0</v>
      </c>
      <c r="K13" s="43"/>
      <c r="L13" s="6">
        <f t="shared" si="6"/>
        <v>0</v>
      </c>
    </row>
    <row r="14" spans="1:12" x14ac:dyDescent="0.2">
      <c r="A14" s="50"/>
      <c r="B14" s="39"/>
      <c r="C14" s="6">
        <f t="shared" si="1"/>
        <v>0</v>
      </c>
      <c r="D14" s="6">
        <f t="shared" si="2"/>
        <v>0</v>
      </c>
      <c r="E14" s="6">
        <f t="shared" si="3"/>
        <v>0</v>
      </c>
      <c r="F14" s="6">
        <f t="shared" si="4"/>
        <v>0</v>
      </c>
      <c r="G14" s="41"/>
      <c r="H14" s="5">
        <f t="shared" si="5"/>
        <v>0</v>
      </c>
      <c r="I14" s="43"/>
      <c r="J14" s="6">
        <f t="shared" si="0"/>
        <v>0</v>
      </c>
      <c r="K14" s="43"/>
      <c r="L14" s="6">
        <f t="shared" si="6"/>
        <v>0</v>
      </c>
    </row>
    <row r="15" spans="1:12" x14ac:dyDescent="0.2">
      <c r="A15" s="50"/>
      <c r="B15" s="39"/>
      <c r="C15" s="6">
        <f t="shared" si="1"/>
        <v>0</v>
      </c>
      <c r="D15" s="6">
        <f t="shared" si="2"/>
        <v>0</v>
      </c>
      <c r="E15" s="6">
        <f t="shared" si="3"/>
        <v>0</v>
      </c>
      <c r="F15" s="6">
        <f t="shared" si="4"/>
        <v>0</v>
      </c>
      <c r="G15" s="41"/>
      <c r="H15" s="5">
        <f t="shared" si="5"/>
        <v>0</v>
      </c>
      <c r="I15" s="43"/>
      <c r="J15" s="6">
        <f t="shared" si="0"/>
        <v>0</v>
      </c>
      <c r="K15" s="43"/>
      <c r="L15" s="6">
        <f t="shared" si="6"/>
        <v>0</v>
      </c>
    </row>
    <row r="16" spans="1:12" ht="16" thickBot="1" x14ac:dyDescent="0.25">
      <c r="J16" s="7" t="s">
        <v>12</v>
      </c>
      <c r="K16" s="8"/>
      <c r="L16" s="9">
        <f>SUM(L10:L15)</f>
        <v>0</v>
      </c>
    </row>
    <row r="17" spans="1:16" x14ac:dyDescent="0.2">
      <c r="J17" s="10"/>
      <c r="K17" s="11"/>
      <c r="L17" s="12"/>
    </row>
    <row r="19" spans="1:16" ht="17" thickBot="1" x14ac:dyDescent="0.25">
      <c r="A19" s="35" t="s">
        <v>36</v>
      </c>
    </row>
    <row r="20" spans="1:16" ht="47" thickTop="1" thickBot="1" x14ac:dyDescent="0.25">
      <c r="A20" s="16" t="s">
        <v>0</v>
      </c>
      <c r="B20" s="2" t="s">
        <v>42</v>
      </c>
      <c r="C20" s="3" t="s">
        <v>14</v>
      </c>
      <c r="D20" s="3" t="s">
        <v>15</v>
      </c>
      <c r="E20" s="13" t="s">
        <v>16</v>
      </c>
      <c r="F20" s="3" t="s">
        <v>31</v>
      </c>
      <c r="G20" s="4" t="s">
        <v>17</v>
      </c>
      <c r="H20" s="14"/>
      <c r="I20" s="49"/>
      <c r="J20" s="49"/>
      <c r="K20" s="49"/>
    </row>
    <row r="21" spans="1:16" ht="15.75" customHeight="1" thickTop="1" x14ac:dyDescent="0.2">
      <c r="A21" s="38">
        <f t="shared" ref="A21:A26" si="7">A10</f>
        <v>0</v>
      </c>
      <c r="B21" s="39"/>
      <c r="C21" s="37">
        <f t="shared" ref="C21:C26" si="8">B21*0.095</f>
        <v>0</v>
      </c>
      <c r="D21" s="37">
        <f>(B21/52)*0.175</f>
        <v>0</v>
      </c>
      <c r="E21" s="47">
        <f>B21+C21+D21</f>
        <v>0</v>
      </c>
      <c r="F21" s="48" t="str">
        <f t="shared" ref="F21:F26" si="9">IF(ISERROR(E21/L10),"",E21/L10)</f>
        <v/>
      </c>
      <c r="G21" s="48" t="str">
        <f t="shared" ref="G21:G26" si="10">IF(ISERROR(E21/C10),"",E21/C10)</f>
        <v/>
      </c>
      <c r="I21" s="51" t="s">
        <v>41</v>
      </c>
      <c r="J21" s="51"/>
      <c r="K21" s="49"/>
    </row>
    <row r="22" spans="1:16" ht="15" customHeight="1" x14ac:dyDescent="0.2">
      <c r="A22" s="38">
        <f t="shared" si="7"/>
        <v>0</v>
      </c>
      <c r="B22" s="39"/>
      <c r="C22" s="37">
        <f t="shared" si="8"/>
        <v>0</v>
      </c>
      <c r="D22" s="37">
        <f>(B22/52)*0.175</f>
        <v>0</v>
      </c>
      <c r="E22" s="47">
        <f t="shared" ref="E22:E24" si="11">B22+C22+D22</f>
        <v>0</v>
      </c>
      <c r="F22" s="48" t="str">
        <f t="shared" si="9"/>
        <v/>
      </c>
      <c r="G22" s="48" t="str">
        <f t="shared" si="10"/>
        <v/>
      </c>
      <c r="I22" s="51"/>
      <c r="J22" s="51"/>
      <c r="K22" s="49"/>
    </row>
    <row r="23" spans="1:16" ht="15" customHeight="1" x14ac:dyDescent="0.2">
      <c r="A23" s="38">
        <f t="shared" si="7"/>
        <v>0</v>
      </c>
      <c r="B23" s="39"/>
      <c r="C23" s="37">
        <f t="shared" si="8"/>
        <v>0</v>
      </c>
      <c r="D23" s="37">
        <f>(B23/52)*0.175</f>
        <v>0</v>
      </c>
      <c r="E23" s="47">
        <f t="shared" si="11"/>
        <v>0</v>
      </c>
      <c r="F23" s="48" t="str">
        <f t="shared" si="9"/>
        <v/>
      </c>
      <c r="G23" s="48" t="str">
        <f t="shared" si="10"/>
        <v/>
      </c>
      <c r="I23" s="51"/>
      <c r="J23" s="51"/>
      <c r="K23" s="49"/>
    </row>
    <row r="24" spans="1:16" ht="15" customHeight="1" x14ac:dyDescent="0.2">
      <c r="A24" s="38">
        <f t="shared" si="7"/>
        <v>0</v>
      </c>
      <c r="B24" s="39"/>
      <c r="C24" s="37">
        <f t="shared" si="8"/>
        <v>0</v>
      </c>
      <c r="D24" s="37">
        <f>(B24/52)*0.175</f>
        <v>0</v>
      </c>
      <c r="E24" s="47">
        <f t="shared" si="11"/>
        <v>0</v>
      </c>
      <c r="F24" s="48" t="str">
        <f t="shared" si="9"/>
        <v/>
      </c>
      <c r="G24" s="48" t="str">
        <f t="shared" si="10"/>
        <v/>
      </c>
      <c r="I24" s="49"/>
      <c r="J24" s="49"/>
      <c r="K24" s="49"/>
    </row>
    <row r="25" spans="1:16" ht="15" customHeight="1" x14ac:dyDescent="0.2">
      <c r="A25" s="38">
        <f t="shared" si="7"/>
        <v>0</v>
      </c>
      <c r="B25" s="39"/>
      <c r="C25" s="37">
        <f t="shared" si="8"/>
        <v>0</v>
      </c>
      <c r="D25" s="37">
        <f t="shared" ref="D25:D26" si="12">(B25/52)*0.175</f>
        <v>0</v>
      </c>
      <c r="E25" s="47">
        <f>B25+C25+D25</f>
        <v>0</v>
      </c>
      <c r="F25" s="48" t="str">
        <f>IF(ISERROR(E25/L14),"",E25/L14)</f>
        <v/>
      </c>
      <c r="G25" s="48" t="str">
        <f t="shared" si="10"/>
        <v/>
      </c>
      <c r="I25" s="49"/>
      <c r="J25" s="49"/>
      <c r="K25" s="49"/>
    </row>
    <row r="26" spans="1:16" ht="15" customHeight="1" x14ac:dyDescent="0.2">
      <c r="A26" s="38">
        <f t="shared" si="7"/>
        <v>0</v>
      </c>
      <c r="B26" s="39"/>
      <c r="C26" s="37">
        <f t="shared" si="8"/>
        <v>0</v>
      </c>
      <c r="D26" s="37">
        <f t="shared" si="12"/>
        <v>0</v>
      </c>
      <c r="E26" s="47">
        <f>B26+C26+D26</f>
        <v>0</v>
      </c>
      <c r="F26" s="48" t="str">
        <f t="shared" si="9"/>
        <v/>
      </c>
      <c r="G26" s="48" t="str">
        <f t="shared" si="10"/>
        <v/>
      </c>
      <c r="I26" s="49"/>
      <c r="J26" s="49"/>
      <c r="K26" s="49"/>
    </row>
    <row r="27" spans="1:16" ht="16" thickBot="1" x14ac:dyDescent="0.25"/>
    <row r="28" spans="1:16" ht="21" x14ac:dyDescent="0.25">
      <c r="A28" s="20" t="s">
        <v>39</v>
      </c>
      <c r="B28" s="21" t="s">
        <v>44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/>
    </row>
    <row r="29" spans="1:16" x14ac:dyDescent="0.2">
      <c r="A29" s="23"/>
      <c r="B29" s="11" t="s">
        <v>47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24"/>
    </row>
    <row r="30" spans="1:16" ht="16" x14ac:dyDescent="0.2">
      <c r="A30" s="25" t="s">
        <v>37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24"/>
    </row>
    <row r="31" spans="1:16" x14ac:dyDescent="0.2">
      <c r="A31" s="26" t="s">
        <v>0</v>
      </c>
      <c r="B31" s="18" t="s">
        <v>28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24"/>
    </row>
    <row r="32" spans="1:16" x14ac:dyDescent="0.2">
      <c r="A32" s="27" t="s">
        <v>1</v>
      </c>
      <c r="B32" s="18" t="s">
        <v>18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24"/>
    </row>
    <row r="33" spans="1:16" x14ac:dyDescent="0.2">
      <c r="A33" s="27" t="s">
        <v>2</v>
      </c>
      <c r="B33" s="18" t="s">
        <v>19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24"/>
    </row>
    <row r="34" spans="1:16" x14ac:dyDescent="0.2">
      <c r="A34" s="27" t="s">
        <v>3</v>
      </c>
      <c r="B34" s="18" t="s">
        <v>20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24"/>
    </row>
    <row r="35" spans="1:16" x14ac:dyDescent="0.2">
      <c r="A35" s="27" t="s">
        <v>4</v>
      </c>
      <c r="B35" s="18" t="s">
        <v>21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24"/>
    </row>
    <row r="36" spans="1:16" x14ac:dyDescent="0.2">
      <c r="A36" s="27" t="s">
        <v>5</v>
      </c>
      <c r="B36" s="18" t="s">
        <v>22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24"/>
    </row>
    <row r="37" spans="1:16" x14ac:dyDescent="0.2">
      <c r="A37" s="27" t="s">
        <v>6</v>
      </c>
      <c r="B37" s="18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24"/>
    </row>
    <row r="38" spans="1:16" x14ac:dyDescent="0.2">
      <c r="A38" s="27" t="s">
        <v>7</v>
      </c>
      <c r="B38" s="18" t="s">
        <v>29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24"/>
    </row>
    <row r="39" spans="1:16" x14ac:dyDescent="0.2">
      <c r="A39" s="27" t="s">
        <v>8</v>
      </c>
      <c r="B39" s="18" t="s">
        <v>30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24"/>
    </row>
    <row r="40" spans="1:16" x14ac:dyDescent="0.2">
      <c r="A40" s="27" t="s">
        <v>9</v>
      </c>
      <c r="B40" s="18" t="s">
        <v>24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24"/>
    </row>
    <row r="41" spans="1:16" x14ac:dyDescent="0.2">
      <c r="A41" s="27" t="s">
        <v>10</v>
      </c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24"/>
    </row>
    <row r="42" spans="1:16" x14ac:dyDescent="0.2">
      <c r="A42" s="27" t="s">
        <v>11</v>
      </c>
      <c r="B42" s="18" t="s">
        <v>26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24"/>
    </row>
    <row r="43" spans="1:16" x14ac:dyDescent="0.2">
      <c r="A43" s="28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24"/>
    </row>
    <row r="44" spans="1:16" ht="16" x14ac:dyDescent="0.2">
      <c r="A44" s="29" t="s">
        <v>38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24"/>
    </row>
    <row r="45" spans="1:16" x14ac:dyDescent="0.2">
      <c r="A45" s="30" t="s">
        <v>13</v>
      </c>
      <c r="B45" s="18" t="s">
        <v>43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24"/>
    </row>
    <row r="46" spans="1:16" x14ac:dyDescent="0.2">
      <c r="A46" s="30" t="s">
        <v>14</v>
      </c>
      <c r="B46" s="18" t="s">
        <v>48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24"/>
    </row>
    <row r="47" spans="1:16" x14ac:dyDescent="0.2">
      <c r="A47" s="30" t="s">
        <v>15</v>
      </c>
      <c r="B47" s="18" t="s">
        <v>45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24"/>
    </row>
    <row r="48" spans="1:16" x14ac:dyDescent="0.2">
      <c r="A48" s="30" t="s">
        <v>32</v>
      </c>
      <c r="B48" s="19" t="s">
        <v>46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24"/>
    </row>
    <row r="49" spans="1:16" ht="16" thickBot="1" x14ac:dyDescent="0.25">
      <c r="A49" s="31" t="s">
        <v>33</v>
      </c>
      <c r="B49" s="32" t="s">
        <v>34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/>
    </row>
  </sheetData>
  <sheetProtection password="C959" sheet="1" objects="1" scenarios="1"/>
  <mergeCells count="1">
    <mergeCell ref="I21:J2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Accounts</dc:creator>
  <cp:lastModifiedBy>Microsoft Office User</cp:lastModifiedBy>
  <dcterms:created xsi:type="dcterms:W3CDTF">2012-05-07T00:43:50Z</dcterms:created>
  <dcterms:modified xsi:type="dcterms:W3CDTF">2016-10-12T06:52:19Z</dcterms:modified>
</cp:coreProperties>
</file>